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14B53159-49A3-4423-AD01-187B054320A9}" xr6:coauthVersionLast="47" xr6:coauthVersionMax="47" xr10:uidLastSave="{00000000-0000-0000-0000-000000000000}"/>
  <bookViews>
    <workbookView xWindow="390" yWindow="390" windowWidth="19365" windowHeight="10320" activeTab="1" xr2:uid="{00000000-000D-0000-FFFF-FFFF00000000}"/>
  </bookViews>
  <sheets>
    <sheet name="2021年6月" sheetId="6" r:id="rId1"/>
    <sheet name="2021年6月続き" sheetId="10" r:id="rId2"/>
    <sheet name="画像" sheetId="7" r:id="rId3"/>
    <sheet name="ルール＆合計" sheetId="1" r:id="rId4"/>
    <sheet name="気づき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6" l="1"/>
  <c r="H54" i="6"/>
  <c r="I54" i="6"/>
  <c r="J63" i="6"/>
  <c r="G54" i="10"/>
  <c r="H54" i="10"/>
  <c r="I54" i="10"/>
  <c r="J63" i="10"/>
  <c r="D8" i="1"/>
  <c r="H8" i="1"/>
  <c r="H17" i="1" s="1"/>
  <c r="I8" i="1"/>
  <c r="J8" i="1"/>
  <c r="J17" i="1" s="1"/>
  <c r="L8" i="1"/>
  <c r="L17" i="1" s="1"/>
  <c r="D9" i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/>
  <c r="I11" i="1"/>
  <c r="J11" i="1"/>
  <c r="K11" i="1"/>
  <c r="L11" i="1"/>
  <c r="D12" i="1"/>
  <c r="G12" i="1"/>
  <c r="H12" i="1"/>
  <c r="I12" i="1"/>
  <c r="K12" i="1" s="1"/>
  <c r="J12" i="1"/>
  <c r="L12" i="1"/>
  <c r="D13" i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G17" i="1"/>
  <c r="D17" i="1" l="1"/>
  <c r="B3" i="1" s="1"/>
  <c r="K8" i="1"/>
  <c r="K17" i="1" s="1"/>
  <c r="I17" i="1"/>
  <c r="G3" i="1"/>
  <c r="I3" i="1"/>
</calcChain>
</file>

<file path=xl/sharedStrings.xml><?xml version="1.0" encoding="utf-8"?>
<sst xmlns="http://schemas.openxmlformats.org/spreadsheetml/2006/main" count="268" uniqueCount="151">
  <si>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</si>
  <si>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</si>
  <si>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</si>
  <si>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</si>
  <si>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</si>
  <si>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</si>
  <si>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</si>
  <si>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</si>
  <si>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</si>
  <si>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</si>
  <si>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</si>
  <si>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</si>
  <si>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</si>
  <si>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</si>
  <si>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</si>
  <si>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</si>
  <si>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</si>
  <si>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</si>
  <si>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</si>
  <si>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</si>
  <si>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</si>
  <si>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</si>
  <si>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</si>
  <si>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</si>
  <si>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</si>
  <si>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</si>
  <si>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</si>
  <si>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</si>
  <si>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</si>
  <si>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</si>
  <si>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</si>
  <si>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</si>
  <si>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</si>
  <si>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</si>
  <si>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</si>
  <si>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</si>
  <si>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</si>
  <si>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</si>
  <si>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</si>
  <si>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PB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</si>
  <si>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</si>
  <si>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</si>
  <si>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</si>
  <si>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</si>
  <si>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</si>
  <si>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</si>
  <si>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</si>
  <si>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</si>
  <si>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</si>
  <si>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</si>
  <si>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</si>
  <si>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</si>
  <si>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</si>
  <si>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</si>
  <si>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</si>
  <si>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</si>
  <si>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</si>
  <si>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</si>
  <si>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</si>
  <si>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</si>
  <si>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</si>
  <si>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</si>
  <si>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</si>
  <si>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</si>
  <si>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</si>
  <si>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</si>
  <si>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</si>
  <si>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</si>
  <si>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</si>
  <si>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</si>
  <si>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1時間</t>
    <rPh sb="1" eb="3">
      <t>ジカン</t>
    </rPh>
    <phoneticPr fontId="13"/>
  </si>
  <si>
    <t>買い</t>
    <rPh sb="0" eb="1">
      <t>カ</t>
    </rPh>
    <phoneticPr fontId="13"/>
  </si>
  <si>
    <t>負け</t>
    <rPh sb="0" eb="1">
      <t>マ</t>
    </rPh>
    <phoneticPr fontId="13"/>
  </si>
  <si>
    <t>損切り</t>
    <rPh sb="0" eb="2">
      <t>ソンギ</t>
    </rPh>
    <phoneticPr fontId="13"/>
  </si>
  <si>
    <t>USD/JPY</t>
    <phoneticPr fontId="13"/>
  </si>
  <si>
    <t>PB</t>
    <phoneticPr fontId="13"/>
  </si>
  <si>
    <t>1時間</t>
    <rPh sb="1" eb="3">
      <t>ジカン</t>
    </rPh>
    <phoneticPr fontId="13"/>
  </si>
  <si>
    <t>切り上げ</t>
    <rPh sb="0" eb="1">
      <t>キ</t>
    </rPh>
    <rPh sb="2" eb="3">
      <t>ア</t>
    </rPh>
    <phoneticPr fontId="13"/>
  </si>
  <si>
    <t>間違えてエントリーしたので、即切り上げ</t>
    <rPh sb="0" eb="2">
      <t>マチガ</t>
    </rPh>
    <rPh sb="14" eb="15">
      <t>ソク</t>
    </rPh>
    <rPh sb="15" eb="16">
      <t>キ</t>
    </rPh>
    <rPh sb="17" eb="18">
      <t>ア</t>
    </rPh>
    <phoneticPr fontId="13"/>
  </si>
  <si>
    <t>USD/CHF</t>
    <phoneticPr fontId="13"/>
  </si>
  <si>
    <t>勝ち</t>
    <rPh sb="0" eb="1">
      <t>カ</t>
    </rPh>
    <phoneticPr fontId="13"/>
  </si>
  <si>
    <t>NZD/JPY</t>
    <phoneticPr fontId="13"/>
  </si>
  <si>
    <t>１PIPSの単位間違えていた</t>
    <rPh sb="6" eb="8">
      <t>タンイ</t>
    </rPh>
    <rPh sb="8" eb="10">
      <t>マチガ</t>
    </rPh>
    <phoneticPr fontId="13"/>
  </si>
  <si>
    <t>１PIPSの単位よくわかっていなかった</t>
    <rPh sb="6" eb="8">
      <t>タンイ</t>
    </rPh>
    <phoneticPr fontId="13"/>
  </si>
  <si>
    <t>利確</t>
    <rPh sb="0" eb="2">
      <t>リカク</t>
    </rPh>
    <phoneticPr fontId="13"/>
  </si>
  <si>
    <t>EUR/USD</t>
    <phoneticPr fontId="13"/>
  </si>
  <si>
    <t>売り</t>
    <rPh sb="0" eb="1">
      <t>ウ</t>
    </rPh>
    <phoneticPr fontId="13"/>
  </si>
  <si>
    <t>PB</t>
    <phoneticPr fontId="13"/>
  </si>
  <si>
    <t>4時間</t>
    <rPh sb="1" eb="3">
      <t>ジカン</t>
    </rPh>
    <phoneticPr fontId="13"/>
  </si>
  <si>
    <t>損切り</t>
    <rPh sb="0" eb="2">
      <t>ソンギ</t>
    </rPh>
    <phoneticPr fontId="13"/>
  </si>
  <si>
    <t>負け</t>
    <rPh sb="0" eb="1">
      <t>マ</t>
    </rPh>
    <phoneticPr fontId="13"/>
  </si>
  <si>
    <t>EUR/JPY</t>
    <phoneticPr fontId="13"/>
  </si>
  <si>
    <t>買い</t>
    <rPh sb="0" eb="1">
      <t>カ</t>
    </rPh>
    <phoneticPr fontId="13"/>
  </si>
  <si>
    <t>1時間</t>
    <rPh sb="1" eb="3">
      <t>ジカン</t>
    </rPh>
    <phoneticPr fontId="13"/>
  </si>
  <si>
    <t>利確</t>
    <rPh sb="0" eb="2">
      <t>リカク</t>
    </rPh>
    <phoneticPr fontId="13"/>
  </si>
  <si>
    <t>勝ち</t>
    <rPh sb="0" eb="1">
      <t>カ</t>
    </rPh>
    <phoneticPr fontId="13"/>
  </si>
  <si>
    <t>30分</t>
    <rPh sb="2" eb="3">
      <t>フン</t>
    </rPh>
    <phoneticPr fontId="13"/>
  </si>
  <si>
    <t>長期足が下降だが短期足は上昇のMA</t>
    <rPh sb="0" eb="3">
      <t>チョウキアシ</t>
    </rPh>
    <rPh sb="4" eb="6">
      <t>カコウ</t>
    </rPh>
    <rPh sb="8" eb="11">
      <t>タンキアシ</t>
    </rPh>
    <rPh sb="12" eb="14">
      <t>ジョウショウ</t>
    </rPh>
    <phoneticPr fontId="13"/>
  </si>
  <si>
    <t>最初に1.27でセットしていたが、上昇傾向だったので、１．５，２と変更している。</t>
    <rPh sb="0" eb="2">
      <t>サイショ</t>
    </rPh>
    <rPh sb="17" eb="21">
      <t>ジョウショウケイコウ</t>
    </rPh>
    <rPh sb="33" eb="35">
      <t>ヘンコウ</t>
    </rPh>
    <phoneticPr fontId="13"/>
  </si>
  <si>
    <t>チャートにある通貨ペアを増やしすぎているので、５つに絞る。</t>
    <rPh sb="7" eb="9">
      <t>ツウカ</t>
    </rPh>
    <rPh sb="12" eb="13">
      <t>フ</t>
    </rPh>
    <rPh sb="26" eb="27">
      <t>シボ</t>
    </rPh>
    <phoneticPr fontId="13"/>
  </si>
  <si>
    <t>GPU/JPY</t>
    <phoneticPr fontId="13"/>
  </si>
  <si>
    <t>買い</t>
    <rPh sb="0" eb="1">
      <t>カ</t>
    </rPh>
    <phoneticPr fontId="13"/>
  </si>
  <si>
    <t>PB</t>
    <phoneticPr fontId="13"/>
  </si>
  <si>
    <t>1時間</t>
    <rPh sb="1" eb="3">
      <t>ジカン</t>
    </rPh>
    <phoneticPr fontId="13"/>
  </si>
  <si>
    <t>利確</t>
    <rPh sb="0" eb="2">
      <t>リカク</t>
    </rPh>
    <phoneticPr fontId="13"/>
  </si>
  <si>
    <t>勝ち</t>
    <rPh sb="0" eb="1">
      <t>カ</t>
    </rPh>
    <phoneticPr fontId="13"/>
  </si>
  <si>
    <t>EUR/JPY</t>
    <phoneticPr fontId="13"/>
  </si>
  <si>
    <t>売り</t>
    <rPh sb="0" eb="1">
      <t>ウ</t>
    </rPh>
    <phoneticPr fontId="13"/>
  </si>
  <si>
    <t>1千通貨</t>
    <rPh sb="1" eb="2">
      <t>セン</t>
    </rPh>
    <rPh sb="2" eb="4">
      <t>ツウカ</t>
    </rPh>
    <phoneticPr fontId="13"/>
  </si>
  <si>
    <t>1千通貨</t>
    <rPh sb="1" eb="4">
      <t>センツウカ</t>
    </rPh>
    <phoneticPr fontId="13"/>
  </si>
  <si>
    <t>1時間</t>
    <rPh sb="1" eb="3">
      <t>ジカン</t>
    </rPh>
    <phoneticPr fontId="13"/>
  </si>
  <si>
    <t>利確</t>
    <rPh sb="0" eb="2">
      <t>リカク</t>
    </rPh>
    <phoneticPr fontId="13"/>
  </si>
  <si>
    <t>勝ち</t>
    <rPh sb="0" eb="1">
      <t>カ</t>
    </rPh>
    <phoneticPr fontId="13"/>
  </si>
  <si>
    <t>日足、４H足、30分足など下方にいく流れの中、1時間足でPBとしては微妙</t>
    <rPh sb="0" eb="2">
      <t>ヒアシ</t>
    </rPh>
    <rPh sb="5" eb="6">
      <t>アシ</t>
    </rPh>
    <rPh sb="9" eb="10">
      <t>フン</t>
    </rPh>
    <rPh sb="10" eb="11">
      <t>アシ</t>
    </rPh>
    <rPh sb="13" eb="15">
      <t>カホウ</t>
    </rPh>
    <rPh sb="18" eb="19">
      <t>ナガ</t>
    </rPh>
    <rPh sb="21" eb="22">
      <t>ナカ</t>
    </rPh>
    <rPh sb="24" eb="27">
      <t>ジカンアシ</t>
    </rPh>
    <rPh sb="34" eb="36">
      <t>ビミョウ</t>
    </rPh>
    <phoneticPr fontId="13"/>
  </si>
  <si>
    <t>だったが、30分足にもPBがあるので、1時間足のPBから安値更新し始めたのを確認してからエントリー。</t>
    <rPh sb="7" eb="8">
      <t>フン</t>
    </rPh>
    <rPh sb="8" eb="9">
      <t>アシ</t>
    </rPh>
    <rPh sb="20" eb="23">
      <t>ジカンアシ</t>
    </rPh>
    <rPh sb="28" eb="30">
      <t>ヤスネ</t>
    </rPh>
    <rPh sb="30" eb="32">
      <t>コウシン</t>
    </rPh>
    <rPh sb="33" eb="34">
      <t>ハジ</t>
    </rPh>
    <rPh sb="38" eb="40">
      <t>カクニン</t>
    </rPh>
    <phoneticPr fontId="13"/>
  </si>
  <si>
    <t>1.27で設定していたが、下がりそうな勢いだったので、１．５、２と変更している。そこからも下がりそうなので、</t>
    <rPh sb="5" eb="7">
      <t>セッテイ</t>
    </rPh>
    <rPh sb="13" eb="14">
      <t>サ</t>
    </rPh>
    <rPh sb="19" eb="20">
      <t>イキオ</t>
    </rPh>
    <rPh sb="33" eb="35">
      <t>ヘンコウ</t>
    </rPh>
    <rPh sb="45" eb="46">
      <t>サ</t>
    </rPh>
    <phoneticPr fontId="13"/>
  </si>
  <si>
    <t>変更しようとしていたら、すでに利確してたので深追いせず終了。</t>
    <rPh sb="0" eb="2">
      <t>ヘンコウ</t>
    </rPh>
    <rPh sb="15" eb="17">
      <t>リカク</t>
    </rPh>
    <rPh sb="22" eb="24">
      <t>フカオ</t>
    </rPh>
    <rPh sb="27" eb="29">
      <t>シュウリョウ</t>
    </rPh>
    <phoneticPr fontId="13"/>
  </si>
  <si>
    <t>USD/JPY</t>
    <phoneticPr fontId="13"/>
  </si>
  <si>
    <t>売り</t>
    <rPh sb="0" eb="1">
      <t>ウ</t>
    </rPh>
    <phoneticPr fontId="13"/>
  </si>
  <si>
    <t>1千通貨</t>
    <rPh sb="1" eb="4">
      <t>センツウカ</t>
    </rPh>
    <phoneticPr fontId="13"/>
  </si>
  <si>
    <t>PB</t>
    <phoneticPr fontId="13"/>
  </si>
  <si>
    <t>1時間足</t>
    <rPh sb="1" eb="4">
      <t>ジカンアシ</t>
    </rPh>
    <phoneticPr fontId="13"/>
  </si>
  <si>
    <t>損切り</t>
    <rPh sb="0" eb="2">
      <t>ソンギ</t>
    </rPh>
    <phoneticPr fontId="13"/>
  </si>
  <si>
    <t>負け</t>
    <rPh sb="0" eb="1">
      <t>マ</t>
    </rPh>
    <phoneticPr fontId="13"/>
  </si>
  <si>
    <t>GBP/USD</t>
    <phoneticPr fontId="13"/>
  </si>
  <si>
    <t>売り</t>
    <rPh sb="0" eb="1">
      <t>ウ</t>
    </rPh>
    <phoneticPr fontId="13"/>
  </si>
  <si>
    <t>1時間足</t>
    <rPh sb="1" eb="4">
      <t>ジカンアシ</t>
    </rPh>
    <phoneticPr fontId="13"/>
  </si>
  <si>
    <t>損切り</t>
    <rPh sb="0" eb="2">
      <t>ソンギ</t>
    </rPh>
    <phoneticPr fontId="13"/>
  </si>
  <si>
    <t>負け</t>
    <rPh sb="0" eb="1">
      <t>マ</t>
    </rPh>
    <phoneticPr fontId="13"/>
  </si>
  <si>
    <t>MAが動いたのか？PBに気づくのが遅く、エントリー</t>
    <rPh sb="3" eb="4">
      <t>ウゴ</t>
    </rPh>
    <rPh sb="12" eb="13">
      <t>キ</t>
    </rPh>
    <rPh sb="17" eb="18">
      <t>オソ</t>
    </rPh>
    <phoneticPr fontId="13"/>
  </si>
  <si>
    <t>遅くなりエントリーするときには１．２７を超えていた。</t>
    <rPh sb="0" eb="1">
      <t>オソ</t>
    </rPh>
    <rPh sb="20" eb="21">
      <t>コ</t>
    </rPh>
    <phoneticPr fontId="13"/>
  </si>
  <si>
    <t>売り</t>
    <rPh sb="0" eb="1">
      <t>ウ</t>
    </rPh>
    <phoneticPr fontId="13"/>
  </si>
  <si>
    <t>損切り</t>
    <rPh sb="0" eb="2">
      <t>ソンギ</t>
    </rPh>
    <phoneticPr fontId="13"/>
  </si>
  <si>
    <t>EUR/USD</t>
    <phoneticPr fontId="13"/>
  </si>
  <si>
    <t>買い</t>
    <rPh sb="0" eb="1">
      <t>カ</t>
    </rPh>
    <phoneticPr fontId="13"/>
  </si>
  <si>
    <t>利確</t>
    <rPh sb="0" eb="2">
      <t>リカク</t>
    </rPh>
    <phoneticPr fontId="13"/>
  </si>
  <si>
    <t>勝ち</t>
    <rPh sb="0" eb="1">
      <t>カ</t>
    </rPh>
    <phoneticPr fontId="13"/>
  </si>
  <si>
    <t>1千通貨</t>
    <rPh sb="1" eb="4">
      <t>センツウカ</t>
    </rPh>
    <phoneticPr fontId="13"/>
  </si>
  <si>
    <t>チャートを見ていないので、PBからのエントリーからだいぶ利益が出た後だった。リスクリワードが１：３を越えてきていたのと、直近の最高値付近までの上昇していたため、欲張らずに利確。</t>
    <rPh sb="5" eb="6">
      <t>ミ</t>
    </rPh>
    <rPh sb="28" eb="30">
      <t>リエキ</t>
    </rPh>
    <rPh sb="31" eb="32">
      <t>デ</t>
    </rPh>
    <rPh sb="33" eb="34">
      <t>アト</t>
    </rPh>
    <rPh sb="50" eb="51">
      <t>コ</t>
    </rPh>
    <rPh sb="60" eb="62">
      <t>チョッキン</t>
    </rPh>
    <rPh sb="63" eb="66">
      <t>サイタカネ</t>
    </rPh>
    <rPh sb="66" eb="68">
      <t>フキン</t>
    </rPh>
    <rPh sb="71" eb="73">
      <t>ジョウショウ</t>
    </rPh>
    <rPh sb="80" eb="82">
      <t>ヨクバ</t>
    </rPh>
    <rPh sb="85" eb="87">
      <t>リカク</t>
    </rPh>
    <phoneticPr fontId="13"/>
  </si>
  <si>
    <t>EUR/JPY</t>
    <phoneticPr fontId="13"/>
  </si>
  <si>
    <t>買い</t>
    <phoneticPr fontId="13"/>
  </si>
  <si>
    <t>PB</t>
    <phoneticPr fontId="13"/>
  </si>
  <si>
    <t>30分</t>
    <rPh sb="2" eb="3">
      <t>フン</t>
    </rPh>
    <phoneticPr fontId="13"/>
  </si>
  <si>
    <t>勝ち</t>
    <phoneticPr fontId="13"/>
  </si>
  <si>
    <t>EUR/USD</t>
    <phoneticPr fontId="13"/>
  </si>
  <si>
    <t>売り</t>
    <rPh sb="0" eb="1">
      <t>ウ</t>
    </rPh>
    <phoneticPr fontId="13"/>
  </si>
  <si>
    <t>PB</t>
    <phoneticPr fontId="13"/>
  </si>
  <si>
    <t>1時間足</t>
    <rPh sb="1" eb="4">
      <t>ジカンアシ</t>
    </rPh>
    <phoneticPr fontId="13"/>
  </si>
  <si>
    <t>勝ち</t>
    <rPh sb="0" eb="1">
      <t>カ</t>
    </rPh>
    <phoneticPr fontId="13"/>
  </si>
  <si>
    <t>損切り</t>
    <rPh sb="0" eb="2">
      <t>ソンギ</t>
    </rPh>
    <phoneticPr fontId="13"/>
  </si>
  <si>
    <t>負け</t>
    <rPh sb="0" eb="1">
      <t>マ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</si>
</sst>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56" fontId="0" fillId="0" borderId="0" xfId="0" applyNumberFormat="1">
      <alignment vertical="center"/>
    </xf>
    <xf numFmtId="56" fontId="0" fillId="0" borderId="28" xfId="0" applyNumberFormat="1" applyFont="1" applyFill="1" applyBorder="1" applyAlignment="1" applyProtection="1">
      <alignment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zoomScaleSheetLayoutView="100" workbookViewId="0">
      <pane ySplit="1" topLeftCell="A2" activePane="bottomLeft" state="frozen"/>
      <selection pane="bottomLeft" activeCell="O27" sqref="O27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71</v>
      </c>
      <c r="C2" t="s">
        <v>108</v>
      </c>
      <c r="D2" t="s">
        <v>39</v>
      </c>
      <c r="E2" t="s">
        <v>70</v>
      </c>
      <c r="F2" s="133">
        <v>44361</v>
      </c>
      <c r="G2">
        <v>109.785</v>
      </c>
      <c r="H2" t="s">
        <v>70</v>
      </c>
      <c r="I2" s="133">
        <v>44361</v>
      </c>
      <c r="J2">
        <v>109.69499999999999</v>
      </c>
      <c r="K2" t="s">
        <v>73</v>
      </c>
      <c r="L2" t="s">
        <v>72</v>
      </c>
      <c r="M2">
        <v>0</v>
      </c>
      <c r="N2">
        <v>9</v>
      </c>
      <c r="O2">
        <v>-90</v>
      </c>
    </row>
    <row r="3" spans="1:15">
      <c r="M3" s="10"/>
      <c r="N3" s="10"/>
    </row>
    <row r="4" spans="1:15">
      <c r="A4" t="s">
        <v>74</v>
      </c>
      <c r="B4" t="s">
        <v>71</v>
      </c>
      <c r="C4" t="s">
        <v>108</v>
      </c>
      <c r="D4" t="s">
        <v>75</v>
      </c>
      <c r="E4" t="s">
        <v>76</v>
      </c>
      <c r="F4" s="133">
        <v>44361</v>
      </c>
      <c r="G4">
        <v>109.66500000000001</v>
      </c>
      <c r="H4" t="s">
        <v>76</v>
      </c>
      <c r="I4" s="133">
        <v>44361</v>
      </c>
      <c r="J4">
        <v>109.658</v>
      </c>
      <c r="K4" t="s">
        <v>77</v>
      </c>
      <c r="L4" t="s">
        <v>72</v>
      </c>
      <c r="M4" s="10">
        <v>0</v>
      </c>
      <c r="N4" s="10">
        <v>1.2</v>
      </c>
      <c r="O4">
        <v>-7</v>
      </c>
    </row>
    <row r="5" spans="1:15">
      <c r="B5" t="s">
        <v>78</v>
      </c>
      <c r="M5" s="10"/>
      <c r="N5" s="10"/>
    </row>
    <row r="6" spans="1:15">
      <c r="A6" t="s">
        <v>79</v>
      </c>
      <c r="B6" t="s">
        <v>71</v>
      </c>
      <c r="C6" t="s">
        <v>109</v>
      </c>
      <c r="D6" t="s">
        <v>75</v>
      </c>
      <c r="E6" t="s">
        <v>76</v>
      </c>
      <c r="F6" s="133">
        <v>44361</v>
      </c>
      <c r="G6">
        <v>0.89917999999999998</v>
      </c>
      <c r="H6" t="s">
        <v>96</v>
      </c>
      <c r="I6" s="133">
        <v>44361</v>
      </c>
      <c r="J6">
        <v>0.89966000000000002</v>
      </c>
      <c r="K6" t="s">
        <v>84</v>
      </c>
      <c r="L6" t="s">
        <v>80</v>
      </c>
      <c r="M6">
        <v>4.8</v>
      </c>
      <c r="N6" s="10">
        <v>0</v>
      </c>
      <c r="O6">
        <v>58</v>
      </c>
    </row>
    <row r="7" spans="1:15">
      <c r="B7" t="s">
        <v>82</v>
      </c>
      <c r="N7" s="10"/>
    </row>
    <row r="8" spans="1:15">
      <c r="A8" t="s">
        <v>81</v>
      </c>
      <c r="B8" t="s">
        <v>71</v>
      </c>
      <c r="C8" t="s">
        <v>109</v>
      </c>
      <c r="D8" t="s">
        <v>75</v>
      </c>
      <c r="E8" t="s">
        <v>76</v>
      </c>
      <c r="F8" s="133">
        <v>44361</v>
      </c>
      <c r="G8">
        <v>78.418999999999997</v>
      </c>
      <c r="H8" t="s">
        <v>70</v>
      </c>
      <c r="I8" s="133">
        <v>44361</v>
      </c>
      <c r="J8">
        <v>78.343999999999994</v>
      </c>
      <c r="K8" t="s">
        <v>73</v>
      </c>
      <c r="L8" t="s">
        <v>72</v>
      </c>
      <c r="M8" s="10">
        <v>0</v>
      </c>
      <c r="N8" s="10">
        <v>7.5</v>
      </c>
      <c r="O8">
        <v>-75</v>
      </c>
    </row>
    <row r="9" spans="1:15">
      <c r="B9" t="s">
        <v>83</v>
      </c>
      <c r="M9" s="10"/>
      <c r="N9" s="10"/>
    </row>
    <row r="10" spans="1:15">
      <c r="A10" t="s">
        <v>85</v>
      </c>
      <c r="B10" t="s">
        <v>86</v>
      </c>
      <c r="C10" t="s">
        <v>109</v>
      </c>
      <c r="D10" t="s">
        <v>87</v>
      </c>
      <c r="E10" t="s">
        <v>88</v>
      </c>
      <c r="F10" s="133">
        <v>44362</v>
      </c>
      <c r="G10">
        <v>1.2115</v>
      </c>
      <c r="H10" t="s">
        <v>88</v>
      </c>
      <c r="I10" s="133">
        <v>44362</v>
      </c>
      <c r="J10">
        <v>1.2132099999999999</v>
      </c>
      <c r="K10" t="s">
        <v>89</v>
      </c>
      <c r="L10" t="s">
        <v>90</v>
      </c>
      <c r="M10" s="10">
        <v>0</v>
      </c>
      <c r="N10" s="10">
        <v>17</v>
      </c>
      <c r="O10">
        <v>-188</v>
      </c>
    </row>
    <row r="11" spans="1:15">
      <c r="B11" t="s">
        <v>97</v>
      </c>
      <c r="M11" s="10"/>
      <c r="N11" s="10"/>
    </row>
    <row r="12" spans="1:15">
      <c r="A12" t="s">
        <v>91</v>
      </c>
      <c r="B12" t="s">
        <v>92</v>
      </c>
      <c r="C12" t="s">
        <v>109</v>
      </c>
      <c r="D12" t="s">
        <v>87</v>
      </c>
      <c r="E12" t="s">
        <v>93</v>
      </c>
      <c r="F12" s="133">
        <v>44362</v>
      </c>
      <c r="G12">
        <v>133.47800000000001</v>
      </c>
      <c r="H12" t="s">
        <v>93</v>
      </c>
      <c r="I12" s="133">
        <v>44362</v>
      </c>
      <c r="J12">
        <v>133.64500000000001</v>
      </c>
      <c r="K12" t="s">
        <v>94</v>
      </c>
      <c r="L12" t="s">
        <v>95</v>
      </c>
      <c r="M12" s="10">
        <v>16.7</v>
      </c>
      <c r="N12" s="10"/>
      <c r="O12">
        <v>167</v>
      </c>
    </row>
    <row r="13" spans="1:15">
      <c r="B13" t="s">
        <v>98</v>
      </c>
      <c r="M13" s="10"/>
      <c r="N13" s="10"/>
    </row>
    <row r="14" spans="1:15">
      <c r="B14" t="s">
        <v>99</v>
      </c>
      <c r="M14" s="10"/>
      <c r="N14" s="10"/>
    </row>
    <row r="15" spans="1:15">
      <c r="A15" t="s">
        <v>100</v>
      </c>
      <c r="B15" t="s">
        <v>101</v>
      </c>
      <c r="C15" t="s">
        <v>109</v>
      </c>
      <c r="D15" t="s">
        <v>102</v>
      </c>
      <c r="E15" t="s">
        <v>103</v>
      </c>
      <c r="F15" s="133">
        <v>44363</v>
      </c>
      <c r="G15">
        <v>155.05799999999999</v>
      </c>
      <c r="H15" t="s">
        <v>103</v>
      </c>
      <c r="I15" s="133">
        <v>44363</v>
      </c>
      <c r="J15">
        <v>155.154</v>
      </c>
      <c r="K15" t="s">
        <v>104</v>
      </c>
      <c r="L15" t="s">
        <v>105</v>
      </c>
      <c r="M15" s="10">
        <v>9.6</v>
      </c>
      <c r="N15" s="10"/>
      <c r="O15">
        <v>96</v>
      </c>
    </row>
    <row r="16" spans="1:15">
      <c r="A16" t="s">
        <v>106</v>
      </c>
      <c r="B16" t="s">
        <v>107</v>
      </c>
      <c r="C16" t="s">
        <v>109</v>
      </c>
      <c r="D16" t="s">
        <v>75</v>
      </c>
      <c r="E16" t="s">
        <v>70</v>
      </c>
      <c r="F16" s="133">
        <v>44364</v>
      </c>
      <c r="G16">
        <v>132.678</v>
      </c>
      <c r="H16" t="s">
        <v>110</v>
      </c>
      <c r="I16" s="133">
        <v>44364</v>
      </c>
      <c r="J16">
        <v>132.542</v>
      </c>
      <c r="K16" t="s">
        <v>111</v>
      </c>
      <c r="L16" t="s">
        <v>112</v>
      </c>
      <c r="M16" s="10">
        <v>13.6</v>
      </c>
      <c r="N16" s="10"/>
      <c r="O16">
        <v>136</v>
      </c>
    </row>
    <row r="17" spans="1:15">
      <c r="B17" t="s">
        <v>113</v>
      </c>
      <c r="M17" s="10"/>
      <c r="N17" s="10"/>
    </row>
    <row r="18" spans="1:15">
      <c r="B18" t="s">
        <v>114</v>
      </c>
      <c r="M18" s="10"/>
      <c r="N18" s="10"/>
    </row>
    <row r="19" spans="1:15">
      <c r="B19" t="s">
        <v>115</v>
      </c>
      <c r="M19" s="10"/>
      <c r="N19" s="10"/>
    </row>
    <row r="20" spans="1:15">
      <c r="B20" t="s">
        <v>116</v>
      </c>
      <c r="M20" s="10"/>
      <c r="N20" s="10"/>
    </row>
    <row r="21" spans="1:15">
      <c r="M21" s="10"/>
      <c r="N21" s="10"/>
    </row>
    <row r="22" spans="1:15">
      <c r="A22" t="s">
        <v>117</v>
      </c>
      <c r="B22" t="s">
        <v>118</v>
      </c>
      <c r="C22" t="s">
        <v>119</v>
      </c>
      <c r="D22" t="s">
        <v>120</v>
      </c>
      <c r="E22" t="s">
        <v>121</v>
      </c>
      <c r="F22" s="133">
        <v>44365</v>
      </c>
      <c r="G22">
        <v>110.08</v>
      </c>
      <c r="H22" t="s">
        <v>121</v>
      </c>
      <c r="I22" s="133">
        <v>44365</v>
      </c>
      <c r="J22">
        <v>110.22799999999999</v>
      </c>
      <c r="K22" t="s">
        <v>122</v>
      </c>
      <c r="L22" t="s">
        <v>123</v>
      </c>
      <c r="M22" s="10"/>
      <c r="N22" s="10">
        <v>14.8</v>
      </c>
      <c r="O22">
        <v>-148</v>
      </c>
    </row>
    <row r="23" spans="1:15">
      <c r="A23" t="s">
        <v>124</v>
      </c>
      <c r="B23" t="s">
        <v>125</v>
      </c>
      <c r="C23" t="s">
        <v>109</v>
      </c>
      <c r="D23" t="s">
        <v>75</v>
      </c>
      <c r="E23" t="s">
        <v>126</v>
      </c>
      <c r="F23" s="133">
        <v>44368</v>
      </c>
      <c r="G23">
        <v>1.3788199999999999</v>
      </c>
      <c r="H23" t="s">
        <v>121</v>
      </c>
      <c r="I23" s="133">
        <v>44368</v>
      </c>
      <c r="J23">
        <v>1.3808</v>
      </c>
      <c r="K23" t="s">
        <v>127</v>
      </c>
      <c r="L23" t="s">
        <v>128</v>
      </c>
      <c r="M23" s="10"/>
      <c r="N23" s="10">
        <v>19.8</v>
      </c>
      <c r="O23">
        <v>-217</v>
      </c>
    </row>
    <row r="24" spans="1:15">
      <c r="B24" t="s">
        <v>129</v>
      </c>
      <c r="D24" t="s">
        <v>130</v>
      </c>
      <c r="M24" s="10"/>
      <c r="N24" s="10"/>
    </row>
    <row r="25" spans="1:15">
      <c r="A25" t="s">
        <v>124</v>
      </c>
      <c r="B25" t="s">
        <v>131</v>
      </c>
      <c r="C25" t="s">
        <v>109</v>
      </c>
      <c r="D25" t="s">
        <v>75</v>
      </c>
      <c r="E25" t="s">
        <v>121</v>
      </c>
      <c r="F25" s="133">
        <v>44368</v>
      </c>
      <c r="G25">
        <v>1.38046</v>
      </c>
      <c r="H25" t="s">
        <v>121</v>
      </c>
      <c r="I25" s="133">
        <v>44368</v>
      </c>
      <c r="J25">
        <v>1.38239</v>
      </c>
      <c r="K25" t="s">
        <v>132</v>
      </c>
      <c r="L25" t="s">
        <v>72</v>
      </c>
      <c r="M25" s="10"/>
      <c r="N25" s="10">
        <v>19.3</v>
      </c>
      <c r="O25">
        <v>-212</v>
      </c>
    </row>
    <row r="26" spans="1:15">
      <c r="A26" s="42" t="s">
        <v>133</v>
      </c>
      <c r="B26" s="42" t="s">
        <v>134</v>
      </c>
      <c r="C26" s="42" t="s">
        <v>109</v>
      </c>
      <c r="D26" s="42" t="s">
        <v>75</v>
      </c>
      <c r="E26" s="42" t="s">
        <v>121</v>
      </c>
      <c r="F26" s="134">
        <v>44368</v>
      </c>
      <c r="G26" s="42">
        <v>1.1896500000000001</v>
      </c>
      <c r="H26" s="42" t="s">
        <v>121</v>
      </c>
      <c r="I26" s="134">
        <v>44369</v>
      </c>
      <c r="J26" s="42">
        <v>1.1912100000000001</v>
      </c>
      <c r="K26" s="42" t="s">
        <v>135</v>
      </c>
      <c r="L26" s="42" t="s">
        <v>136</v>
      </c>
      <c r="M26" s="43">
        <v>15.6</v>
      </c>
      <c r="N26" s="43"/>
      <c r="O26" s="42">
        <v>172</v>
      </c>
    </row>
    <row r="27" spans="1:15">
      <c r="L27" s="44" t="s">
        <v>41</v>
      </c>
      <c r="M27" s="10">
        <v>75</v>
      </c>
      <c r="N27" s="10"/>
      <c r="O27">
        <v>7500</v>
      </c>
    </row>
    <row r="28" spans="1:15">
      <c r="M28" s="10"/>
      <c r="N28" s="10"/>
    </row>
    <row r="29" spans="1:15">
      <c r="M29" s="10"/>
      <c r="N29" s="10"/>
    </row>
    <row r="31" spans="1:15">
      <c r="L31" s="11"/>
      <c r="M31" s="12"/>
      <c r="N31" s="12"/>
    </row>
    <row r="34" spans="3:9">
      <c r="C34" s="135" t="s">
        <v>42</v>
      </c>
      <c r="D34" s="136"/>
      <c r="F34" s="137" t="s">
        <v>43</v>
      </c>
      <c r="G34" s="138"/>
      <c r="H34" s="28" t="s">
        <v>44</v>
      </c>
      <c r="I34" s="31" t="s">
        <v>45</v>
      </c>
    </row>
    <row r="35" spans="3:9">
      <c r="C35" s="5" t="s">
        <v>46</v>
      </c>
      <c r="D35" s="6"/>
      <c r="F35" s="5"/>
      <c r="G35" s="15"/>
      <c r="H35" s="21"/>
      <c r="I35" s="24"/>
    </row>
    <row r="36" spans="3:9">
      <c r="C36" s="2" t="s">
        <v>47</v>
      </c>
      <c r="D36" s="1"/>
      <c r="F36" s="2"/>
      <c r="G36" s="17"/>
      <c r="H36" s="22"/>
      <c r="I36" s="18"/>
    </row>
    <row r="37" spans="3:9">
      <c r="C37" s="2" t="s">
        <v>48</v>
      </c>
      <c r="D37" s="1"/>
      <c r="F37" s="2"/>
      <c r="G37" s="17"/>
      <c r="H37" s="22"/>
      <c r="I37" s="18"/>
    </row>
    <row r="38" spans="3:9">
      <c r="C38" s="2" t="s">
        <v>49</v>
      </c>
      <c r="D38" s="1"/>
      <c r="F38" s="2"/>
      <c r="G38" s="17"/>
      <c r="H38" s="22"/>
      <c r="I38" s="18"/>
    </row>
    <row r="39" spans="3:9">
      <c r="C39" s="2" t="s">
        <v>50</v>
      </c>
      <c r="D39" s="1"/>
      <c r="F39" s="2"/>
      <c r="G39" s="17"/>
      <c r="H39" s="22"/>
      <c r="I39" s="18"/>
    </row>
    <row r="40" spans="3:9">
      <c r="C40" s="2" t="s">
        <v>51</v>
      </c>
      <c r="D40" s="4"/>
      <c r="F40" s="2"/>
      <c r="G40" s="17"/>
      <c r="H40" s="22"/>
      <c r="I40" s="18"/>
    </row>
    <row r="41" spans="3:9">
      <c r="C41" s="2" t="s">
        <v>52</v>
      </c>
      <c r="D41" s="1"/>
      <c r="F41" s="2"/>
      <c r="G41" s="17"/>
      <c r="H41" s="22"/>
      <c r="I41" s="18"/>
    </row>
    <row r="42" spans="3:9">
      <c r="C42" s="8" t="s">
        <v>53</v>
      </c>
      <c r="D42" s="9"/>
      <c r="F42" s="2"/>
      <c r="G42" s="17"/>
      <c r="H42" s="22"/>
      <c r="I42" s="18"/>
    </row>
    <row r="43" spans="3:9">
      <c r="C43" s="2" t="s">
        <v>54</v>
      </c>
      <c r="D43" s="1"/>
      <c r="F43" s="2"/>
      <c r="G43" s="17"/>
      <c r="H43" s="22"/>
      <c r="I43" s="18"/>
    </row>
    <row r="44" spans="3:9">
      <c r="C44" s="2" t="s">
        <v>55</v>
      </c>
      <c r="D44" s="4"/>
      <c r="F44" s="2"/>
      <c r="G44" s="17"/>
      <c r="H44" s="22"/>
      <c r="I44" s="18"/>
    </row>
    <row r="45" spans="3:9">
      <c r="C45" s="2" t="s">
        <v>56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57</v>
      </c>
      <c r="D48" s="1"/>
      <c r="F48" s="2"/>
      <c r="G48" s="17"/>
      <c r="H48" s="22"/>
      <c r="I48" s="18"/>
    </row>
    <row r="49" spans="3:10">
      <c r="C49" s="2" t="s">
        <v>58</v>
      </c>
      <c r="D49" s="1"/>
      <c r="F49" s="2"/>
      <c r="G49" s="17"/>
      <c r="H49" s="22"/>
      <c r="I49" s="18"/>
    </row>
    <row r="50" spans="3:10">
      <c r="C50" s="2" t="s">
        <v>59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41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37" t="s">
        <v>60</v>
      </c>
      <c r="G57" s="138"/>
      <c r="H57" s="28" t="s">
        <v>44</v>
      </c>
      <c r="I57" s="29" t="s">
        <v>45</v>
      </c>
      <c r="J57" s="30" t="s">
        <v>61</v>
      </c>
    </row>
    <row r="58" spans="3:10">
      <c r="F58" s="5" t="s">
        <v>62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63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64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65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66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41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tabSelected="1" zoomScaleSheetLayoutView="100" workbookViewId="0">
      <pane activePane="bottomRight" state="frozen"/>
      <selection activeCell="O7" sqref="O7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137</v>
      </c>
      <c r="D2" t="s">
        <v>39</v>
      </c>
      <c r="E2" t="s">
        <v>147</v>
      </c>
      <c r="F2" s="133">
        <v>44369</v>
      </c>
      <c r="G2">
        <v>110.649</v>
      </c>
      <c r="H2" t="s">
        <v>147</v>
      </c>
      <c r="I2" s="133">
        <v>44369</v>
      </c>
      <c r="J2">
        <v>110.69199999999999</v>
      </c>
      <c r="K2" t="s">
        <v>135</v>
      </c>
      <c r="L2" t="s">
        <v>40</v>
      </c>
      <c r="M2">
        <v>4.3</v>
      </c>
      <c r="N2">
        <v>0</v>
      </c>
      <c r="O2">
        <v>43</v>
      </c>
    </row>
    <row r="3" spans="1:15">
      <c r="B3" t="s">
        <v>138</v>
      </c>
      <c r="M3" s="10"/>
      <c r="N3" s="10"/>
    </row>
    <row r="4" spans="1:15">
      <c r="A4" t="s">
        <v>139</v>
      </c>
      <c r="B4" t="s">
        <v>140</v>
      </c>
      <c r="C4" t="s">
        <v>109</v>
      </c>
      <c r="D4" t="s">
        <v>141</v>
      </c>
      <c r="E4" t="s">
        <v>142</v>
      </c>
      <c r="F4" s="133">
        <v>44370</v>
      </c>
      <c r="G4">
        <v>132.333</v>
      </c>
      <c r="H4" t="s">
        <v>142</v>
      </c>
      <c r="I4" s="133">
        <v>44370</v>
      </c>
      <c r="J4">
        <v>132.535</v>
      </c>
      <c r="K4" t="s">
        <v>84</v>
      </c>
      <c r="L4" t="s">
        <v>143</v>
      </c>
      <c r="M4" s="10">
        <v>20.05</v>
      </c>
      <c r="N4" s="10"/>
      <c r="O4">
        <v>206</v>
      </c>
    </row>
    <row r="5" spans="1:15">
      <c r="A5" t="s">
        <v>144</v>
      </c>
      <c r="B5" t="s">
        <v>145</v>
      </c>
      <c r="C5" t="s">
        <v>109</v>
      </c>
      <c r="D5" t="s">
        <v>146</v>
      </c>
      <c r="E5" t="s">
        <v>147</v>
      </c>
      <c r="F5" s="133">
        <v>44371</v>
      </c>
      <c r="G5">
        <v>1.19228</v>
      </c>
      <c r="H5" t="s">
        <v>147</v>
      </c>
      <c r="I5" s="133">
        <v>44371</v>
      </c>
      <c r="J5">
        <v>1.1918</v>
      </c>
      <c r="K5" t="s">
        <v>84</v>
      </c>
      <c r="L5" t="s">
        <v>148</v>
      </c>
      <c r="M5" s="10">
        <v>4.8</v>
      </c>
      <c r="N5" s="10"/>
      <c r="O5">
        <v>53</v>
      </c>
    </row>
    <row r="6" spans="1:15">
      <c r="A6" t="s">
        <v>91</v>
      </c>
      <c r="B6" t="s">
        <v>145</v>
      </c>
      <c r="C6" t="s">
        <v>109</v>
      </c>
      <c r="D6" t="s">
        <v>146</v>
      </c>
      <c r="E6" t="s">
        <v>147</v>
      </c>
      <c r="F6" s="133">
        <v>44371</v>
      </c>
      <c r="G6">
        <v>132.28</v>
      </c>
      <c r="H6" t="s">
        <v>147</v>
      </c>
      <c r="I6" s="133">
        <v>44371</v>
      </c>
      <c r="J6">
        <v>132.39099999999999</v>
      </c>
      <c r="K6" t="s">
        <v>149</v>
      </c>
      <c r="L6" t="s">
        <v>150</v>
      </c>
      <c r="N6" s="10">
        <v>11.1</v>
      </c>
      <c r="O6">
        <v>111</v>
      </c>
    </row>
    <row r="7" spans="1:15">
      <c r="N7" s="10"/>
    </row>
    <row r="8" spans="1:15">
      <c r="M8" s="10"/>
      <c r="N8" s="10"/>
    </row>
    <row r="9" spans="1:15">
      <c r="M9" s="10"/>
      <c r="N9" s="10"/>
    </row>
    <row r="10" spans="1:15">
      <c r="M10" s="10"/>
      <c r="N10" s="10"/>
    </row>
    <row r="11" spans="1:15">
      <c r="M11" s="10"/>
      <c r="N11" s="10"/>
    </row>
    <row r="12" spans="1:15">
      <c r="M12" s="10"/>
      <c r="N12" s="10"/>
    </row>
    <row r="13" spans="1:15">
      <c r="M13" s="10"/>
      <c r="N13" s="10"/>
    </row>
    <row r="14" spans="1:15">
      <c r="M14" s="10"/>
      <c r="N14" s="10"/>
    </row>
    <row r="15" spans="1:15">
      <c r="M15" s="10"/>
      <c r="N15" s="10"/>
    </row>
    <row r="16" spans="1:15">
      <c r="M16" s="10"/>
      <c r="N16" s="10"/>
    </row>
    <row r="17" spans="1:15">
      <c r="M17" s="10"/>
      <c r="N17" s="10"/>
    </row>
    <row r="18" spans="1:15">
      <c r="M18" s="10"/>
      <c r="N18" s="10"/>
    </row>
    <row r="19" spans="1:15">
      <c r="M19" s="10"/>
      <c r="N19" s="10"/>
    </row>
    <row r="20" spans="1:15">
      <c r="M20" s="10"/>
      <c r="N20" s="10"/>
    </row>
    <row r="21" spans="1:15">
      <c r="M21" s="10"/>
      <c r="N21" s="10"/>
    </row>
    <row r="22" spans="1:15">
      <c r="M22" s="10"/>
      <c r="N22" s="10"/>
    </row>
    <row r="23" spans="1:15">
      <c r="M23" s="10"/>
      <c r="N23" s="10"/>
    </row>
    <row r="24" spans="1:15">
      <c r="M24" s="10"/>
      <c r="N24" s="10"/>
    </row>
    <row r="25" spans="1:15">
      <c r="M25" s="10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>
      <c r="L27" s="44" t="s">
        <v>41</v>
      </c>
      <c r="M27" s="10">
        <v>75</v>
      </c>
      <c r="N27" s="10"/>
      <c r="O27">
        <v>7500</v>
      </c>
    </row>
    <row r="28" spans="1:15">
      <c r="M28" s="10"/>
      <c r="N28" s="10"/>
    </row>
    <row r="29" spans="1:15">
      <c r="M29" s="10"/>
      <c r="N29" s="10"/>
    </row>
    <row r="31" spans="1:15">
      <c r="L31" s="11"/>
      <c r="M31" s="12"/>
      <c r="N31" s="12"/>
    </row>
    <row r="34" spans="3:9">
      <c r="C34" s="135" t="s">
        <v>42</v>
      </c>
      <c r="D34" s="136"/>
      <c r="F34" s="137" t="s">
        <v>43</v>
      </c>
      <c r="G34" s="138"/>
      <c r="H34" s="28" t="s">
        <v>44</v>
      </c>
      <c r="I34" s="31" t="s">
        <v>45</v>
      </c>
    </row>
    <row r="35" spans="3:9">
      <c r="C35" s="5" t="s">
        <v>46</v>
      </c>
      <c r="D35" s="6"/>
      <c r="F35" s="5"/>
      <c r="G35" s="15"/>
      <c r="H35" s="21"/>
      <c r="I35" s="24"/>
    </row>
    <row r="36" spans="3:9">
      <c r="C36" s="2" t="s">
        <v>47</v>
      </c>
      <c r="D36" s="1"/>
      <c r="F36" s="2"/>
      <c r="G36" s="17"/>
      <c r="H36" s="22"/>
      <c r="I36" s="18"/>
    </row>
    <row r="37" spans="3:9">
      <c r="C37" s="2" t="s">
        <v>48</v>
      </c>
      <c r="D37" s="1"/>
      <c r="F37" s="2"/>
      <c r="G37" s="17"/>
      <c r="H37" s="22"/>
      <c r="I37" s="18"/>
    </row>
    <row r="38" spans="3:9">
      <c r="C38" s="2" t="s">
        <v>49</v>
      </c>
      <c r="D38" s="1"/>
      <c r="F38" s="2"/>
      <c r="G38" s="17"/>
      <c r="H38" s="22"/>
      <c r="I38" s="18"/>
    </row>
    <row r="39" spans="3:9">
      <c r="C39" s="2" t="s">
        <v>50</v>
      </c>
      <c r="D39" s="1"/>
      <c r="F39" s="2"/>
      <c r="G39" s="17"/>
      <c r="H39" s="22"/>
      <c r="I39" s="18"/>
    </row>
    <row r="40" spans="3:9">
      <c r="C40" s="2" t="s">
        <v>51</v>
      </c>
      <c r="D40" s="4"/>
      <c r="F40" s="2"/>
      <c r="G40" s="17"/>
      <c r="H40" s="22"/>
      <c r="I40" s="18"/>
    </row>
    <row r="41" spans="3:9">
      <c r="C41" s="2" t="s">
        <v>52</v>
      </c>
      <c r="D41" s="1"/>
      <c r="F41" s="2"/>
      <c r="G41" s="17"/>
      <c r="H41" s="22"/>
      <c r="I41" s="18"/>
    </row>
    <row r="42" spans="3:9">
      <c r="C42" s="8" t="s">
        <v>53</v>
      </c>
      <c r="D42" s="9"/>
      <c r="F42" s="2"/>
      <c r="G42" s="17"/>
      <c r="H42" s="22"/>
      <c r="I42" s="18"/>
    </row>
    <row r="43" spans="3:9">
      <c r="C43" s="2" t="s">
        <v>54</v>
      </c>
      <c r="D43" s="1"/>
      <c r="F43" s="2"/>
      <c r="G43" s="17"/>
      <c r="H43" s="22"/>
      <c r="I43" s="18"/>
    </row>
    <row r="44" spans="3:9">
      <c r="C44" s="2" t="s">
        <v>55</v>
      </c>
      <c r="D44" s="4"/>
      <c r="F44" s="2"/>
      <c r="G44" s="17"/>
      <c r="H44" s="22"/>
      <c r="I44" s="18"/>
    </row>
    <row r="45" spans="3:9">
      <c r="C45" s="2" t="s">
        <v>56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57</v>
      </c>
      <c r="D48" s="1"/>
      <c r="F48" s="2"/>
      <c r="G48" s="17"/>
      <c r="H48" s="22"/>
      <c r="I48" s="18"/>
    </row>
    <row r="49" spans="3:10">
      <c r="C49" s="2" t="s">
        <v>58</v>
      </c>
      <c r="D49" s="1"/>
      <c r="F49" s="2"/>
      <c r="G49" s="17"/>
      <c r="H49" s="22"/>
      <c r="I49" s="18"/>
    </row>
    <row r="50" spans="3:10">
      <c r="C50" s="2" t="s">
        <v>59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41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37" t="s">
        <v>60</v>
      </c>
      <c r="G57" s="138"/>
      <c r="H57" s="28" t="s">
        <v>44</v>
      </c>
      <c r="I57" s="29" t="s">
        <v>45</v>
      </c>
      <c r="J57" s="30" t="s">
        <v>61</v>
      </c>
    </row>
    <row r="58" spans="3:10">
      <c r="F58" s="5" t="s">
        <v>62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63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64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65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66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41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SheetLayoutView="100" workbookViewId="0">
      <selection activeCell="B3" sqref="B3"/>
    </sheetView>
  </sheetViews>
  <sheetFormatPr defaultColWidth="8.875" defaultRowHeight="13.5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zoomScaleSheetLayoutView="100" workbookViewId="0">
      <selection activeCell="G9" sqref="G9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21"/>
      <c r="B1" s="139" t="s">
        <v>0</v>
      </c>
      <c r="C1" s="140"/>
      <c r="D1" s="141"/>
      <c r="E1" s="120"/>
      <c r="F1" s="142" t="s">
        <v>0</v>
      </c>
      <c r="G1" s="143"/>
      <c r="H1" s="122"/>
    </row>
    <row r="2" spans="1:12" ht="25.5" customHeight="1">
      <c r="A2" s="123" t="s">
        <v>1</v>
      </c>
      <c r="B2" s="144">
        <v>1000000</v>
      </c>
      <c r="C2" s="144"/>
      <c r="D2" s="144"/>
      <c r="E2" s="64" t="s">
        <v>2</v>
      </c>
      <c r="F2" s="145">
        <v>44357</v>
      </c>
      <c r="G2" s="146"/>
      <c r="H2" s="46"/>
      <c r="I2" s="46"/>
    </row>
    <row r="3" spans="1:12" ht="27" customHeight="1">
      <c r="A3" s="47" t="s">
        <v>3</v>
      </c>
      <c r="B3" s="147">
        <f>SUM(B2+D17)</f>
        <v>999735</v>
      </c>
      <c r="C3" s="147"/>
      <c r="D3" s="148"/>
      <c r="E3" s="48" t="s">
        <v>4</v>
      </c>
      <c r="F3" s="49">
        <v>0.01</v>
      </c>
      <c r="G3" s="50">
        <f>B3*F3</f>
        <v>9997.35</v>
      </c>
      <c r="H3" s="52" t="s">
        <v>5</v>
      </c>
      <c r="I3" s="53">
        <f>(B3-B2)</f>
        <v>-265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5" customHeight="1">
      <c r="A8" s="55">
        <v>44348</v>
      </c>
      <c r="B8" s="66">
        <v>931</v>
      </c>
      <c r="C8" s="67">
        <v>1196</v>
      </c>
      <c r="D8" s="85">
        <f t="shared" ref="D8:D16" si="0">SUM(B8-C8)</f>
        <v>-265</v>
      </c>
      <c r="E8" s="68">
        <v>8</v>
      </c>
      <c r="F8" s="69">
        <v>9</v>
      </c>
      <c r="G8" s="68">
        <v>17</v>
      </c>
      <c r="H8" s="70">
        <f t="shared" ref="H8:H16" si="1">E8/G8</f>
        <v>0.47058823529411764</v>
      </c>
      <c r="I8" s="71">
        <f t="shared" ref="I8:I16" si="2">B8/E8</f>
        <v>116.375</v>
      </c>
      <c r="J8" s="71">
        <f t="shared" ref="J8:J16" si="3">C8/F8</f>
        <v>132.88888888888889</v>
      </c>
      <c r="K8" s="72">
        <f t="shared" ref="K8:K16" si="4">I8/J8</f>
        <v>0.87573160535117056</v>
      </c>
      <c r="L8" s="73">
        <f t="shared" ref="L8:L16" si="5">B8/C8</f>
        <v>0.77842809364548493</v>
      </c>
    </row>
    <row r="9" spans="1:12" ht="24.95" customHeight="1">
      <c r="A9" s="56">
        <v>44378</v>
      </c>
      <c r="B9" s="74"/>
      <c r="C9" s="75"/>
      <c r="D9" s="85">
        <f t="shared" si="0"/>
        <v>0</v>
      </c>
      <c r="E9" s="76"/>
      <c r="F9" s="76"/>
      <c r="G9" s="68">
        <f t="shared" ref="G9:G16" si="6">SUM(E9+F9)</f>
        <v>0</v>
      </c>
      <c r="H9" s="70" t="e">
        <f t="shared" si="1"/>
        <v>#DIV/0!</v>
      </c>
      <c r="I9" s="71" t="e">
        <f t="shared" si="2"/>
        <v>#DIV/0!</v>
      </c>
      <c r="J9" s="71" t="e">
        <f t="shared" si="3"/>
        <v>#DIV/0!</v>
      </c>
      <c r="K9" s="72" t="e">
        <f t="shared" si="4"/>
        <v>#DIV/0!</v>
      </c>
      <c r="L9" s="73" t="e">
        <f t="shared" si="5"/>
        <v>#DIV/0!</v>
      </c>
    </row>
    <row r="10" spans="1:12" ht="24.95" customHeight="1">
      <c r="A10" s="55">
        <v>44409</v>
      </c>
      <c r="B10" s="74"/>
      <c r="C10" s="75"/>
      <c r="D10" s="85">
        <f t="shared" si="0"/>
        <v>0</v>
      </c>
      <c r="E10" s="76"/>
      <c r="F10" s="76"/>
      <c r="G10" s="68">
        <f t="shared" si="6"/>
        <v>0</v>
      </c>
      <c r="H10" s="70" t="e">
        <f t="shared" si="1"/>
        <v>#DIV/0!</v>
      </c>
      <c r="I10" s="71" t="e">
        <f t="shared" si="2"/>
        <v>#DIV/0!</v>
      </c>
      <c r="J10" s="71" t="e">
        <f t="shared" si="3"/>
        <v>#DIV/0!</v>
      </c>
      <c r="K10" s="72" t="e">
        <f t="shared" si="4"/>
        <v>#DIV/0!</v>
      </c>
      <c r="L10" s="73" t="e">
        <f t="shared" si="5"/>
        <v>#DIV/0!</v>
      </c>
    </row>
    <row r="11" spans="1:12" ht="24.95" customHeight="1">
      <c r="A11" s="56">
        <v>44440</v>
      </c>
      <c r="B11" s="74"/>
      <c r="C11" s="75"/>
      <c r="D11" s="85">
        <f t="shared" si="0"/>
        <v>0</v>
      </c>
      <c r="E11" s="76"/>
      <c r="F11" s="76"/>
      <c r="G11" s="68">
        <f t="shared" si="6"/>
        <v>0</v>
      </c>
      <c r="H11" s="70" t="e">
        <f t="shared" si="1"/>
        <v>#DIV/0!</v>
      </c>
      <c r="I11" s="71" t="e">
        <f t="shared" si="2"/>
        <v>#DIV/0!</v>
      </c>
      <c r="J11" s="71" t="e">
        <f t="shared" si="3"/>
        <v>#DIV/0!</v>
      </c>
      <c r="K11" s="72" t="e">
        <f t="shared" si="4"/>
        <v>#DIV/0!</v>
      </c>
      <c r="L11" s="73" t="e">
        <f t="shared" si="5"/>
        <v>#DIV/0!</v>
      </c>
    </row>
    <row r="12" spans="1:12" ht="24.95" customHeight="1">
      <c r="A12" s="55">
        <v>44470</v>
      </c>
      <c r="B12" s="74"/>
      <c r="C12" s="67"/>
      <c r="D12" s="85">
        <f t="shared" si="0"/>
        <v>0</v>
      </c>
      <c r="E12" s="76"/>
      <c r="F12" s="76"/>
      <c r="G12" s="68">
        <f t="shared" si="6"/>
        <v>0</v>
      </c>
      <c r="H12" s="70" t="e">
        <f t="shared" si="1"/>
        <v>#DIV/0!</v>
      </c>
      <c r="I12" s="71" t="e">
        <f t="shared" si="2"/>
        <v>#DIV/0!</v>
      </c>
      <c r="J12" s="71" t="e">
        <f t="shared" si="3"/>
        <v>#DIV/0!</v>
      </c>
      <c r="K12" s="72" t="e">
        <f t="shared" si="4"/>
        <v>#DIV/0!</v>
      </c>
      <c r="L12" s="73" t="e">
        <f t="shared" si="5"/>
        <v>#DIV/0!</v>
      </c>
    </row>
    <row r="13" spans="1:12" ht="24.9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6"/>
        <v>0</v>
      </c>
      <c r="H13" s="70" t="e">
        <f t="shared" si="1"/>
        <v>#DIV/0!</v>
      </c>
      <c r="I13" s="71" t="e">
        <f t="shared" si="2"/>
        <v>#DIV/0!</v>
      </c>
      <c r="J13" s="71" t="e">
        <f t="shared" si="3"/>
        <v>#DIV/0!</v>
      </c>
      <c r="K13" s="72" t="e">
        <f t="shared" si="4"/>
        <v>#DIV/0!</v>
      </c>
      <c r="L13" s="73" t="e">
        <f t="shared" si="5"/>
        <v>#DIV/0!</v>
      </c>
    </row>
    <row r="14" spans="1:12" ht="24.9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6"/>
        <v>0</v>
      </c>
      <c r="H14" s="70" t="e">
        <f t="shared" si="1"/>
        <v>#DIV/0!</v>
      </c>
      <c r="I14" s="71" t="e">
        <f t="shared" si="2"/>
        <v>#DIV/0!</v>
      </c>
      <c r="J14" s="71" t="e">
        <f t="shared" si="3"/>
        <v>#DIV/0!</v>
      </c>
      <c r="K14" s="72" t="e">
        <f t="shared" si="4"/>
        <v>#DIV/0!</v>
      </c>
      <c r="L14" s="73" t="e">
        <f t="shared" si="5"/>
        <v>#DIV/0!</v>
      </c>
    </row>
    <row r="15" spans="1:12" ht="24.9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6"/>
        <v>0</v>
      </c>
      <c r="H15" s="70" t="e">
        <f t="shared" si="1"/>
        <v>#DIV/0!</v>
      </c>
      <c r="I15" s="71" t="e">
        <f t="shared" si="2"/>
        <v>#DIV/0!</v>
      </c>
      <c r="J15" s="71" t="e">
        <f t="shared" si="3"/>
        <v>#DIV/0!</v>
      </c>
      <c r="K15" s="72" t="e">
        <f t="shared" si="4"/>
        <v>#DIV/0!</v>
      </c>
      <c r="L15" s="73" t="e">
        <f t="shared" si="5"/>
        <v>#DIV/0!</v>
      </c>
    </row>
    <row r="16" spans="1:12" ht="24.9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6"/>
        <v>0</v>
      </c>
      <c r="H16" s="81" t="e">
        <f t="shared" si="1"/>
        <v>#DIV/0!</v>
      </c>
      <c r="I16" s="82" t="e">
        <f t="shared" si="2"/>
        <v>#DIV/0!</v>
      </c>
      <c r="J16" s="82" t="e">
        <f t="shared" si="3"/>
        <v>#DIV/0!</v>
      </c>
      <c r="K16" s="83" t="e">
        <f t="shared" si="4"/>
        <v>#DIV/0!</v>
      </c>
      <c r="L16" s="84" t="e">
        <f t="shared" si="5"/>
        <v>#DIV/0!</v>
      </c>
    </row>
    <row r="17" spans="1:12" ht="24.95" customHeight="1">
      <c r="A17" s="87" t="s">
        <v>19</v>
      </c>
      <c r="B17" s="88">
        <f t="shared" ref="B17:G17" si="7">SUM(B8:B16)</f>
        <v>931</v>
      </c>
      <c r="C17" s="89">
        <f t="shared" si="7"/>
        <v>1196</v>
      </c>
      <c r="D17" s="90">
        <f t="shared" si="7"/>
        <v>-265</v>
      </c>
      <c r="E17" s="91">
        <f t="shared" si="7"/>
        <v>8</v>
      </c>
      <c r="F17" s="92">
        <f t="shared" si="7"/>
        <v>9</v>
      </c>
      <c r="G17" s="91">
        <f t="shared" si="7"/>
        <v>17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>
      <c r="A18" s="54"/>
      <c r="J18" s="96"/>
      <c r="K18" s="97" t="s">
        <v>20</v>
      </c>
      <c r="L18" s="97" t="s">
        <v>21</v>
      </c>
    </row>
    <row r="19" spans="1:12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"/>
  <sheetViews>
    <sheetView zoomScaleSheetLayoutView="100" workbookViewId="0">
      <selection activeCell="B12" sqref="B12"/>
    </sheetView>
  </sheetViews>
  <sheetFormatPr defaultColWidth="8.875" defaultRowHeight="13.5"/>
  <sheetData>
    <row r="1" spans="1:9">
      <c r="A1" s="128" t="s">
        <v>67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68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/>
      <c r="D3" s="127"/>
    </row>
    <row r="7" spans="1:9">
      <c r="A7" t="s">
        <v>69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2021年6月</vt:lpstr>
      <vt:lpstr>2021年6月続き</vt:lpstr>
      <vt:lpstr>画像</vt:lpstr>
      <vt:lpstr>ルール＆合計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revision/>
  <cp:lastPrinted>1899-12-30T00:00:00Z</cp:lastPrinted>
  <dcterms:created xsi:type="dcterms:W3CDTF">2013-10-09T23:04:08Z</dcterms:created>
  <dcterms:modified xsi:type="dcterms:W3CDTF">2021-06-24T14:19:15Z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